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G:\OneDrive\Dokumente\Publikation_BWL\tabellen\"/>
    </mc:Choice>
  </mc:AlternateContent>
  <xr:revisionPtr revIDLastSave="0" documentId="8_{3F8ED8CD-368B-4274-A883-FB6DD7C9D3EE}" xr6:coauthVersionLast="37" xr6:coauthVersionMax="37" xr10:uidLastSave="{00000000-0000-0000-0000-000000000000}"/>
  <bookViews>
    <workbookView xWindow="1416" yWindow="48" windowWidth="14868" windowHeight="8580" tabRatio="423"/>
  </bookViews>
  <sheets>
    <sheet name="Kapitel 2 Fallbeispiel" sheetId="1" r:id="rId1"/>
  </sheets>
  <definedNames>
    <definedName name="_xlnm.Print_Area" localSheetId="0">'Kapitel 2 Fallbeispiel'!$C$2:$K$93</definedName>
  </definedNames>
  <calcPr calcId="179021"/>
</workbook>
</file>

<file path=xl/calcChain.xml><?xml version="1.0" encoding="utf-8"?>
<calcChain xmlns="http://schemas.openxmlformats.org/spreadsheetml/2006/main">
  <c r="H31" i="1" l="1"/>
  <c r="F31" i="1"/>
  <c r="D31" i="1"/>
  <c r="F7" i="1"/>
  <c r="F24" i="1" s="1"/>
  <c r="H7" i="1"/>
  <c r="H24" i="1" s="1"/>
  <c r="F9" i="1"/>
  <c r="F26" i="1"/>
  <c r="H9" i="1"/>
  <c r="H26" i="1"/>
  <c r="H59" i="1" s="1"/>
  <c r="D9" i="1"/>
  <c r="D26" i="1"/>
  <c r="D84" i="1" s="1"/>
  <c r="D51" i="1"/>
  <c r="H8" i="1"/>
  <c r="H25" i="1" s="1"/>
  <c r="D8" i="1"/>
  <c r="D25" i="1"/>
  <c r="D50" i="1" s="1"/>
  <c r="F8" i="1"/>
  <c r="F25" i="1" s="1"/>
  <c r="D7" i="1"/>
  <c r="D24" i="1"/>
  <c r="D65" i="1" s="1"/>
  <c r="F34" i="1"/>
  <c r="G34" i="1" s="1"/>
  <c r="F35" i="1"/>
  <c r="F33" i="1"/>
  <c r="H34" i="1"/>
  <c r="I34" i="1"/>
  <c r="H35" i="1"/>
  <c r="H33" i="1"/>
  <c r="D75" i="1"/>
  <c r="G35" i="1"/>
  <c r="G33" i="1"/>
  <c r="D43" i="1"/>
  <c r="I35" i="1"/>
  <c r="D67" i="1"/>
  <c r="D74" i="1"/>
  <c r="D66" i="1"/>
  <c r="D58" i="1"/>
  <c r="D42" i="1"/>
  <c r="H84" i="1"/>
  <c r="I84" i="1" s="1"/>
  <c r="H93" i="1"/>
  <c r="F43" i="1"/>
  <c r="F51" i="1"/>
  <c r="F75" i="1"/>
  <c r="F67" i="1"/>
  <c r="F59" i="1"/>
  <c r="F93" i="1"/>
  <c r="F84" i="1"/>
  <c r="G84" i="1"/>
  <c r="D73" i="1"/>
  <c r="D82" i="1"/>
  <c r="E82" i="1" s="1"/>
  <c r="D91" i="1"/>
  <c r="I33" i="1"/>
  <c r="D93" i="1"/>
  <c r="J93" i="1"/>
  <c r="K93" i="1" s="1"/>
  <c r="F83" i="1" l="1"/>
  <c r="G83" i="1" s="1"/>
  <c r="F42" i="1"/>
  <c r="F66" i="1"/>
  <c r="G66" i="1" s="1"/>
  <c r="F74" i="1"/>
  <c r="F92" i="1"/>
  <c r="F58" i="1"/>
  <c r="D34" i="1"/>
  <c r="E34" i="1" s="1"/>
  <c r="K34" i="1" s="1"/>
  <c r="F50" i="1"/>
  <c r="F82" i="1"/>
  <c r="F91" i="1"/>
  <c r="J91" i="1" s="1"/>
  <c r="K91" i="1" s="1"/>
  <c r="D33" i="1"/>
  <c r="E33" i="1" s="1"/>
  <c r="K33" i="1" s="1"/>
  <c r="F49" i="1"/>
  <c r="F57" i="1"/>
  <c r="F73" i="1"/>
  <c r="D35" i="1"/>
  <c r="E35" i="1" s="1"/>
  <c r="K35" i="1" s="1"/>
  <c r="F41" i="1"/>
  <c r="F65" i="1"/>
  <c r="K50" i="1"/>
  <c r="K84" i="1"/>
  <c r="E84" i="1"/>
  <c r="K73" i="1"/>
  <c r="K58" i="1"/>
  <c r="E67" i="1"/>
  <c r="E65" i="1"/>
  <c r="E66" i="1"/>
  <c r="H58" i="1"/>
  <c r="H50" i="1"/>
  <c r="H66" i="1"/>
  <c r="H74" i="1"/>
  <c r="H92" i="1"/>
  <c r="H83" i="1"/>
  <c r="I83" i="1" s="1"/>
  <c r="H42" i="1"/>
  <c r="K42" i="1" s="1"/>
  <c r="H91" i="1"/>
  <c r="H82" i="1"/>
  <c r="I82" i="1" s="1"/>
  <c r="H57" i="1"/>
  <c r="H65" i="1"/>
  <c r="H49" i="1"/>
  <c r="H73" i="1"/>
  <c r="H41" i="1"/>
  <c r="H75" i="1"/>
  <c r="K75" i="1" s="1"/>
  <c r="H51" i="1"/>
  <c r="K51" i="1" s="1"/>
  <c r="D41" i="1"/>
  <c r="D57" i="1"/>
  <c r="K57" i="1" s="1"/>
  <c r="H67" i="1"/>
  <c r="I67" i="1" s="1"/>
  <c r="H43" i="1"/>
  <c r="K43" i="1" s="1"/>
  <c r="D83" i="1"/>
  <c r="D49" i="1"/>
  <c r="K49" i="1" s="1"/>
  <c r="D92" i="1"/>
  <c r="D59" i="1"/>
  <c r="K59" i="1" s="1"/>
  <c r="I65" i="1" l="1"/>
  <c r="I66" i="1"/>
  <c r="K66" i="1" s="1"/>
  <c r="G67" i="1"/>
  <c r="K67" i="1" s="1"/>
  <c r="K83" i="1"/>
  <c r="E83" i="1"/>
  <c r="K41" i="1"/>
  <c r="G65" i="1"/>
  <c r="K65" i="1" s="1"/>
  <c r="G82" i="1"/>
  <c r="K82" i="1"/>
  <c r="J92" i="1"/>
  <c r="K92" i="1"/>
  <c r="K74" i="1"/>
</calcChain>
</file>

<file path=xl/sharedStrings.xml><?xml version="1.0" encoding="utf-8"?>
<sst xmlns="http://schemas.openxmlformats.org/spreadsheetml/2006/main" count="149" uniqueCount="60">
  <si>
    <t>Zielgewichtung</t>
  </si>
  <si>
    <t>mittel</t>
  </si>
  <si>
    <t>Ziele k</t>
  </si>
  <si>
    <t>Absatzszenario</t>
  </si>
  <si>
    <t>Produktionsstätte</t>
  </si>
  <si>
    <t>μ</t>
  </si>
  <si>
    <t>σ</t>
  </si>
  <si>
    <t>Wahrscheinlichkeit</t>
  </si>
  <si>
    <t>kurz</t>
  </si>
  <si>
    <t>lang</t>
  </si>
  <si>
    <t>nicht möglich</t>
  </si>
  <si>
    <t>möglich</t>
  </si>
  <si>
    <t>Ziel</t>
  </si>
  <si>
    <t>Produktionsstückzahl der Produktionsstätte</t>
  </si>
  <si>
    <t>Absatzsstückzahl des Absatszenarios</t>
  </si>
  <si>
    <t>Nutzen-entgang</t>
  </si>
  <si>
    <t xml:space="preserve">
Zielinhalt</t>
  </si>
  <si>
    <t>Deckungs-
beitrag je Jahr</t>
  </si>
  <si>
    <t>Realisierungs-
dauer</t>
  </si>
  <si>
    <t>Erweiterungs-
möglichkeit</t>
  </si>
  <si>
    <t xml:space="preserve">
Absatzszenario</t>
  </si>
  <si>
    <r>
      <t>z</t>
    </r>
    <r>
      <rPr>
        <b/>
        <vertAlign val="subscript"/>
        <sz val="10"/>
        <color indexed="63"/>
        <rFont val="Calibri"/>
        <family val="2"/>
      </rPr>
      <t>1</t>
    </r>
  </si>
  <si>
    <r>
      <t>z</t>
    </r>
    <r>
      <rPr>
        <b/>
        <vertAlign val="subscript"/>
        <sz val="10"/>
        <color indexed="63"/>
        <rFont val="Calibri"/>
        <family val="2"/>
      </rPr>
      <t>2</t>
    </r>
  </si>
  <si>
    <r>
      <t>z</t>
    </r>
    <r>
      <rPr>
        <b/>
        <vertAlign val="subscript"/>
        <sz val="10"/>
        <color indexed="63"/>
        <rFont val="Calibri"/>
        <family val="2"/>
      </rPr>
      <t>3</t>
    </r>
  </si>
  <si>
    <r>
      <t>k</t>
    </r>
    <r>
      <rPr>
        <b/>
        <vertAlign val="subscript"/>
        <sz val="10"/>
        <color indexed="63"/>
        <rFont val="Calibri"/>
        <family val="2"/>
      </rPr>
      <t>1</t>
    </r>
  </si>
  <si>
    <r>
      <t>k</t>
    </r>
    <r>
      <rPr>
        <b/>
        <vertAlign val="subscript"/>
        <sz val="10"/>
        <color indexed="63"/>
        <rFont val="Calibri"/>
        <family val="2"/>
      </rPr>
      <t>2</t>
    </r>
  </si>
  <si>
    <r>
      <t>k</t>
    </r>
    <r>
      <rPr>
        <b/>
        <vertAlign val="subscript"/>
        <sz val="10"/>
        <color indexed="63"/>
        <rFont val="Calibri"/>
        <family val="2"/>
      </rPr>
      <t>3</t>
    </r>
  </si>
  <si>
    <r>
      <t>a</t>
    </r>
    <r>
      <rPr>
        <b/>
        <vertAlign val="subscript"/>
        <sz val="10"/>
        <color indexed="63"/>
        <rFont val="Calibri"/>
        <family val="2"/>
      </rPr>
      <t>1</t>
    </r>
  </si>
  <si>
    <r>
      <t>a</t>
    </r>
    <r>
      <rPr>
        <b/>
        <vertAlign val="subscript"/>
        <sz val="10"/>
        <color indexed="63"/>
        <rFont val="Calibri"/>
        <family val="2"/>
      </rPr>
      <t>2</t>
    </r>
  </si>
  <si>
    <r>
      <t>a</t>
    </r>
    <r>
      <rPr>
        <b/>
        <vertAlign val="subscript"/>
        <sz val="10"/>
        <color indexed="63"/>
        <rFont val="Calibri"/>
        <family val="2"/>
      </rPr>
      <t>3</t>
    </r>
  </si>
  <si>
    <r>
      <t>g</t>
    </r>
    <r>
      <rPr>
        <b/>
        <vertAlign val="subscript"/>
        <sz val="10"/>
        <color indexed="63"/>
        <rFont val="Calibri"/>
        <family val="2"/>
      </rPr>
      <t>1</t>
    </r>
    <r>
      <rPr>
        <b/>
        <sz val="10"/>
        <color indexed="63"/>
        <rFont val="Calibri"/>
        <family val="2"/>
      </rPr>
      <t xml:space="preserve"> · u</t>
    </r>
    <r>
      <rPr>
        <b/>
        <vertAlign val="subscript"/>
        <sz val="10"/>
        <color indexed="63"/>
        <rFont val="Calibri"/>
        <family val="2"/>
      </rPr>
      <t>i1</t>
    </r>
  </si>
  <si>
    <r>
      <t>g</t>
    </r>
    <r>
      <rPr>
        <b/>
        <vertAlign val="subscript"/>
        <sz val="10"/>
        <color indexed="63"/>
        <rFont val="Calibri"/>
        <family val="2"/>
      </rPr>
      <t>2</t>
    </r>
    <r>
      <rPr>
        <b/>
        <sz val="10"/>
        <color indexed="63"/>
        <rFont val="Calibri"/>
        <family val="2"/>
      </rPr>
      <t xml:space="preserve"> · u</t>
    </r>
    <r>
      <rPr>
        <b/>
        <vertAlign val="subscript"/>
        <sz val="10"/>
        <color indexed="63"/>
        <rFont val="Calibri"/>
        <family val="2"/>
      </rPr>
      <t>i2</t>
    </r>
  </si>
  <si>
    <r>
      <t>g</t>
    </r>
    <r>
      <rPr>
        <b/>
        <vertAlign val="subscript"/>
        <sz val="10"/>
        <color indexed="63"/>
        <rFont val="Calibri"/>
        <family val="2"/>
      </rPr>
      <t>3</t>
    </r>
    <r>
      <rPr>
        <b/>
        <sz val="10"/>
        <color indexed="63"/>
        <rFont val="Calibri"/>
        <family val="2"/>
      </rPr>
      <t xml:space="preserve"> · u</t>
    </r>
    <r>
      <rPr>
        <b/>
        <vertAlign val="subscript"/>
        <sz val="10"/>
        <color indexed="63"/>
        <rFont val="Calibri"/>
        <family val="2"/>
      </rPr>
      <t>i3</t>
    </r>
  </si>
  <si>
    <r>
      <t>Φ (a</t>
    </r>
    <r>
      <rPr>
        <b/>
        <vertAlign val="subscript"/>
        <sz val="10"/>
        <color indexed="63"/>
        <rFont val="Calibri"/>
        <family val="2"/>
      </rPr>
      <t>i</t>
    </r>
    <r>
      <rPr>
        <b/>
        <sz val="10"/>
        <color indexed="63"/>
        <rFont val="Calibri"/>
        <family val="2"/>
      </rPr>
      <t>)</t>
    </r>
  </si>
  <si>
    <r>
      <t xml:space="preserve">
z</t>
    </r>
    <r>
      <rPr>
        <b/>
        <vertAlign val="subscript"/>
        <sz val="10"/>
        <color indexed="63"/>
        <rFont val="Calibri"/>
        <family val="2"/>
      </rPr>
      <t>1</t>
    </r>
  </si>
  <si>
    <r>
      <t xml:space="preserve">
z</t>
    </r>
    <r>
      <rPr>
        <b/>
        <vertAlign val="subscript"/>
        <sz val="10"/>
        <color indexed="63"/>
        <rFont val="Calibri"/>
        <family val="2"/>
      </rPr>
      <t>2</t>
    </r>
  </si>
  <si>
    <r>
      <t xml:space="preserve">
z</t>
    </r>
    <r>
      <rPr>
        <b/>
        <vertAlign val="subscript"/>
        <sz val="10"/>
        <color indexed="63"/>
        <rFont val="Calibri"/>
        <family val="2"/>
      </rPr>
      <t>3</t>
    </r>
  </si>
  <si>
    <r>
      <t xml:space="preserve">
Φ (a</t>
    </r>
    <r>
      <rPr>
        <b/>
        <vertAlign val="subscript"/>
        <sz val="10"/>
        <color indexed="63"/>
        <rFont val="Calibri"/>
        <family val="2"/>
      </rPr>
      <t>i</t>
    </r>
    <r>
      <rPr>
        <b/>
        <sz val="10"/>
        <color indexed="63"/>
        <rFont val="Calibri"/>
        <family val="2"/>
      </rPr>
      <t>)</t>
    </r>
  </si>
  <si>
    <r>
      <t>w</t>
    </r>
    <r>
      <rPr>
        <b/>
        <vertAlign val="subscript"/>
        <sz val="10"/>
        <color indexed="63"/>
        <rFont val="Calibri"/>
        <family val="2"/>
      </rPr>
      <t>1</t>
    </r>
    <r>
      <rPr>
        <b/>
        <sz val="10"/>
        <color indexed="63"/>
        <rFont val="Calibri"/>
        <family val="2"/>
      </rPr>
      <t xml:space="preserve"> · u</t>
    </r>
    <r>
      <rPr>
        <b/>
        <vertAlign val="subscript"/>
        <sz val="10"/>
        <color indexed="63"/>
        <rFont val="Calibri"/>
        <family val="2"/>
      </rPr>
      <t>i1</t>
    </r>
  </si>
  <si>
    <r>
      <t>w</t>
    </r>
    <r>
      <rPr>
        <b/>
        <vertAlign val="subscript"/>
        <sz val="10"/>
        <color indexed="63"/>
        <rFont val="Calibri"/>
        <family val="2"/>
      </rPr>
      <t>2</t>
    </r>
    <r>
      <rPr>
        <b/>
        <sz val="10"/>
        <color indexed="63"/>
        <rFont val="Calibri"/>
        <family val="2"/>
      </rPr>
      <t xml:space="preserve"> · u</t>
    </r>
    <r>
      <rPr>
        <b/>
        <vertAlign val="subscript"/>
        <sz val="10"/>
        <color indexed="63"/>
        <rFont val="Calibri"/>
        <family val="2"/>
      </rPr>
      <t>i2</t>
    </r>
  </si>
  <si>
    <r>
      <t>w</t>
    </r>
    <r>
      <rPr>
        <b/>
        <vertAlign val="subscript"/>
        <sz val="10"/>
        <color indexed="63"/>
        <rFont val="Calibri"/>
        <family val="2"/>
      </rPr>
      <t>3</t>
    </r>
    <r>
      <rPr>
        <b/>
        <sz val="10"/>
        <color indexed="63"/>
        <rFont val="Calibri"/>
        <family val="2"/>
      </rPr>
      <t xml:space="preserve"> · u</t>
    </r>
    <r>
      <rPr>
        <b/>
        <vertAlign val="subscript"/>
        <sz val="10"/>
        <color indexed="63"/>
        <rFont val="Calibri"/>
        <family val="2"/>
      </rPr>
      <t>i3</t>
    </r>
  </si>
  <si>
    <r>
      <t>Φ (a</t>
    </r>
    <r>
      <rPr>
        <b/>
        <vertAlign val="subscript"/>
        <sz val="10"/>
        <color indexed="63"/>
        <rFont val="Calibri"/>
        <family val="2"/>
      </rPr>
      <t>i</t>
    </r>
    <r>
      <rPr>
        <b/>
        <sz val="10"/>
        <color indexed="63"/>
        <rFont val="Calibri"/>
        <family val="2"/>
      </rPr>
      <t>) = μ</t>
    </r>
  </si>
  <si>
    <t>Tab. 2-4/6</t>
  </si>
  <si>
    <t>Tab. 2-9/10</t>
  </si>
  <si>
    <t>Deckungsbeitrag je Stück</t>
  </si>
  <si>
    <t>Tab. 2-12</t>
  </si>
  <si>
    <t>Tab. 2-14</t>
  </si>
  <si>
    <t>Maximin</t>
  </si>
  <si>
    <t>Tab. 2-15</t>
  </si>
  <si>
    <t>Maximax</t>
  </si>
  <si>
    <t>Tab. 2-16</t>
  </si>
  <si>
    <t xml:space="preserve"> Pessimismus-Optimismus-Regel</t>
  </si>
  <si>
    <t>Tab. 2-17</t>
  </si>
  <si>
    <t xml:space="preserve"> Minimum-Regret-Regel</t>
  </si>
  <si>
    <t>Laplace-Regel</t>
  </si>
  <si>
    <t>μ-/Bayes-Prinzip</t>
  </si>
  <si>
    <t>Tab. 2-18</t>
  </si>
  <si>
    <t>Tab. 2-20</t>
  </si>
  <si>
    <t>(μ-σ)-Prinzip</t>
  </si>
  <si>
    <t>Tab. 2-21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</si>
</sst>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0.0"/>
    <numFmt numFmtId="166" formatCode="#,##0\ &quot;Stück&quot;"/>
    <numFmt numFmtId="167" formatCode="&quot;λ =&quot;\ #,##0.0"/>
    <numFmt numFmtId="168" formatCode="#,##0\ &quot;T€&quot;"/>
    <numFmt numFmtId="169" formatCode="#,##0.0\ &quot;T€&quot;"/>
    <numFmt numFmtId="170" formatCode="#,##0\ &quot;Einheiten&quot;"/>
  </numFmts>
  <fonts count="13" x14ac:knownFonts="1">
    <font>
      <sz val="14"/>
      <name val="Arial"/>
      <family val="2"/>
    </font>
    <font>
      <sz val="14"/>
      <color indexed="11"/>
      <name val="Arial"/>
      <family val="2"/>
    </font>
    <font>
      <sz val="14"/>
      <color indexed="55"/>
      <name val="Arial"/>
      <family val="2"/>
    </font>
    <font>
      <b/>
      <sz val="10"/>
      <color indexed="63"/>
      <name val="Calibri"/>
      <family val="2"/>
    </font>
    <font>
      <b/>
      <vertAlign val="subscript"/>
      <sz val="10"/>
      <color indexed="63"/>
      <name val="Calibri"/>
      <family val="2"/>
    </font>
    <font>
      <sz val="14"/>
      <color rgb="FF8491C9"/>
      <name val="Arial"/>
      <family val="2"/>
    </font>
    <font>
      <b/>
      <sz val="24"/>
      <color rgb="FF5A74B8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3" fontId="5" fillId="0" borderId="1" applyNumberFormat="0" applyFill="0" applyBorder="0" applyAlignment="0">
      <alignment wrapText="1"/>
      <protection locked="0"/>
    </xf>
    <xf numFmtId="0" fontId="2" fillId="0" borderId="0" applyNumberFormat="0" applyBorder="0" applyAlignment="0" applyProtection="0"/>
    <xf numFmtId="0" fontId="6" fillId="0" borderId="0">
      <alignment vertical="top"/>
    </xf>
  </cellStyleXfs>
  <cellXfs count="52">
    <xf numFmtId="0" fontId="0" fillId="0" borderId="0" xfId="0"/>
    <xf numFmtId="0" fontId="7" fillId="0" borderId="0" xfId="0" applyFont="1" applyFill="1" applyBorder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4" applyFont="1" applyProtection="1">
      <alignment vertical="top"/>
    </xf>
    <xf numFmtId="0" fontId="9" fillId="0" borderId="0" xfId="0" applyFont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4" applyFont="1" applyAlignment="1" applyProtection="1">
      <alignment vertical="center"/>
    </xf>
    <xf numFmtId="0" fontId="9" fillId="0" borderId="2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right" vertical="center" wrapText="1"/>
    </xf>
    <xf numFmtId="3" fontId="9" fillId="0" borderId="2" xfId="0" applyNumberFormat="1" applyFont="1" applyFill="1" applyBorder="1" applyAlignment="1" applyProtection="1">
      <alignment vertical="center" wrapText="1"/>
    </xf>
    <xf numFmtId="170" fontId="10" fillId="0" borderId="2" xfId="2" applyNumberFormat="1" applyFont="1" applyFill="1" applyBorder="1" applyAlignment="1" applyProtection="1">
      <alignment horizontal="right" vertical="center" wrapText="1"/>
      <protection locked="0"/>
    </xf>
    <xf numFmtId="166" fontId="10" fillId="0" borderId="2" xfId="2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2" xfId="1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 applyProtection="1">
      <alignment horizontal="right" vertical="center" wrapText="1"/>
      <protection locked="0"/>
    </xf>
    <xf numFmtId="0" fontId="9" fillId="0" borderId="2" xfId="1" applyFont="1" applyFill="1" applyBorder="1" applyAlignment="1" applyProtection="1">
      <alignment horizontal="right" vertical="center" wrapText="1"/>
    </xf>
    <xf numFmtId="170" fontId="10" fillId="0" borderId="2" xfId="2" applyNumberFormat="1" applyFont="1" applyFill="1" applyBorder="1" applyAlignment="1" applyProtection="1">
      <alignment horizontal="left" vertical="center" wrapText="1"/>
      <protection locked="0"/>
    </xf>
    <xf numFmtId="170" fontId="7" fillId="0" borderId="2" xfId="2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horizontal="right" vertical="center" wrapText="1"/>
    </xf>
    <xf numFmtId="4" fontId="7" fillId="0" borderId="2" xfId="1" applyNumberFormat="1" applyFont="1" applyFill="1" applyBorder="1" applyAlignment="1" applyProtection="1">
      <alignment horizontal="right" vertical="center" wrapText="1"/>
    </xf>
    <xf numFmtId="164" fontId="7" fillId="0" borderId="2" xfId="0" applyNumberFormat="1" applyFont="1" applyFill="1" applyBorder="1" applyAlignment="1" applyProtection="1">
      <alignment horizontal="right" vertical="center" wrapText="1"/>
    </xf>
    <xf numFmtId="166" fontId="7" fillId="0" borderId="2" xfId="0" applyNumberFormat="1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vertical="center" wrapText="1"/>
    </xf>
    <xf numFmtId="169" fontId="11" fillId="2" borderId="2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 applyProtection="1">
      <alignment horizontal="right" vertical="center" wrapText="1"/>
      <protection locked="0"/>
    </xf>
    <xf numFmtId="4" fontId="9" fillId="2" borderId="2" xfId="1" applyNumberFormat="1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right" vertical="center" wrapText="1"/>
    </xf>
    <xf numFmtId="4" fontId="7" fillId="2" borderId="2" xfId="1" applyNumberFormat="1" applyFont="1" applyFill="1" applyBorder="1" applyAlignment="1" applyProtection="1">
      <alignment horizontal="right" vertical="center" wrapText="1"/>
    </xf>
    <xf numFmtId="164" fontId="7" fillId="2" borderId="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vertical="center"/>
    </xf>
    <xf numFmtId="0" fontId="9" fillId="0" borderId="2" xfId="2" applyNumberFormat="1" applyFont="1" applyFill="1" applyBorder="1" applyAlignment="1" applyProtection="1">
      <alignment horizontal="right" vertical="center" wrapText="1"/>
    </xf>
    <xf numFmtId="168" fontId="7" fillId="0" borderId="2" xfId="2" applyNumberFormat="1" applyFont="1" applyFill="1" applyBorder="1" applyAlignment="1" applyProtection="1">
      <alignment horizontal="right" vertical="center" wrapText="1"/>
    </xf>
    <xf numFmtId="164" fontId="7" fillId="0" borderId="2" xfId="2" applyNumberFormat="1" applyFont="1" applyFill="1" applyBorder="1" applyAlignment="1" applyProtection="1">
      <alignment horizontal="right" vertical="center" wrapText="1"/>
    </xf>
    <xf numFmtId="0" fontId="7" fillId="0" borderId="2" xfId="2" applyNumberFormat="1" applyFont="1" applyFill="1" applyBorder="1" applyAlignment="1" applyProtection="1">
      <alignment horizontal="right" vertical="center" wrapText="1"/>
    </xf>
    <xf numFmtId="0" fontId="7" fillId="0" borderId="2" xfId="0" applyFont="1" applyFill="1" applyBorder="1" applyAlignment="1" applyProtection="1">
      <alignment vertical="center" wrapText="1"/>
    </xf>
    <xf numFmtId="165" fontId="9" fillId="0" borderId="2" xfId="2" applyNumberFormat="1" applyFont="1" applyFill="1" applyBorder="1" applyAlignment="1" applyProtection="1">
      <alignment horizontal="right" vertical="center" wrapText="1"/>
    </xf>
    <xf numFmtId="2" fontId="7" fillId="0" borderId="2" xfId="0" applyNumberFormat="1" applyFont="1" applyFill="1" applyBorder="1" applyAlignment="1" applyProtection="1">
      <alignment horizontal="right" vertical="center" wrapText="1"/>
    </xf>
    <xf numFmtId="4" fontId="9" fillId="0" borderId="2" xfId="1" applyNumberFormat="1" applyFont="1" applyFill="1" applyBorder="1" applyAlignment="1" applyProtection="1">
      <alignment horizontal="right" vertical="center" wrapText="1"/>
    </xf>
    <xf numFmtId="168" fontId="9" fillId="0" borderId="2" xfId="2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 applyProtection="1">
      <alignment horizontal="right" vertical="center" wrapText="1"/>
    </xf>
    <xf numFmtId="167" fontId="10" fillId="0" borderId="2" xfId="2" applyNumberFormat="1" applyFont="1" applyFill="1" applyBorder="1" applyAlignment="1" applyProtection="1">
      <alignment horizontal="right" vertical="center" wrapText="1"/>
    </xf>
    <xf numFmtId="1" fontId="7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</xf>
    <xf numFmtId="0" fontId="12" fillId="3" borderId="0" xfId="4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8" fillId="0" borderId="0" xfId="4" applyFont="1" applyAlignment="1" applyProtection="1">
      <alignment horizontal="center" vertical="center"/>
    </xf>
  </cellXfs>
  <cellStyles count="5">
    <cellStyle name="Ausgabe" xfId="1" builtinId="21" customBuiltin="1"/>
    <cellStyle name="Eingabe" xfId="2" builtinId="20" customBuiltin="1"/>
    <cellStyle name="Lösung" xfId="3"/>
    <cellStyle name="Standard" xfId="0" builtinId="0"/>
    <cellStyle name="Überschrift 1" xfId="4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9900"/>
      <rgbColor rgb="00CECAC2"/>
      <rgbColor rgb="0053A3D9"/>
      <rgbColor rgb="00FF9900"/>
      <rgbColor rgb="007CB9E2"/>
      <rgbColor rgb="00CFE4F3"/>
      <rgbColor rgb="002C8CCE"/>
      <rgbColor rgb="00C2CACE"/>
      <rgbColor rgb="006C818E"/>
      <rgbColor rgb="00FF9900"/>
      <rgbColor rgb="00899AA3"/>
      <rgbColor rgb="00FF9900"/>
      <rgbColor rgb="00566772"/>
      <rgbColor rgb="00064FA4"/>
      <rgbColor rgb="00FF9900"/>
      <rgbColor rgb="00899AA3"/>
      <rgbColor rgb="00A39C89"/>
      <rgbColor rgb="007CB9E2"/>
      <rgbColor rgb="00C8C8C8"/>
      <rgbColor rgb="00FF9900"/>
      <rgbColor rgb="00FF9900"/>
      <rgbColor rgb="00FF9900"/>
      <rgbColor rgb="00FF9900"/>
      <rgbColor rgb="00566772"/>
      <rgbColor rgb="002C8CCE"/>
      <rgbColor rgb="00726B56"/>
      <rgbColor rgb="00969696"/>
      <rgbColor rgb="00C2CACE"/>
      <rgbColor rgb="00A6B1B8"/>
      <rgbColor rgb="00FF9900"/>
      <rgbColor rgb="00FF9900"/>
      <rgbColor rgb="00FF9900"/>
      <rgbColor rgb="00969696"/>
      <rgbColor rgb="00AFAFAF"/>
      <rgbColor rgb="00C8C8C8"/>
      <rgbColor rgb="00FF9900"/>
      <rgbColor rgb="00FAFAFA"/>
      <rgbColor rgb="00FF9900"/>
      <rgbColor rgb="00E1E1E1"/>
      <rgbColor rgb="00FF9900"/>
      <rgbColor rgb="00726B56"/>
      <rgbColor rgb="00A39C89"/>
      <rgbColor rgb="00A6CEEA"/>
      <rgbColor rgb="00B8B3A6"/>
      <rgbColor rgb="00A6B1B8"/>
      <rgbColor rgb="00FF9900"/>
      <rgbColor rgb="00FF0000"/>
      <rgbColor rgb="00C0C0C0"/>
      <rgbColor rgb="008E856C"/>
      <rgbColor rgb="00F0F0F0"/>
      <rgbColor rgb="00F8F8F8"/>
      <rgbColor rgb="00FEFEFE"/>
      <rgbColor rgb="00FF9900"/>
      <rgbColor rgb="00FF99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BWL_Skript">
      <a:dk1>
        <a:srgbClr val="000000"/>
      </a:dk1>
      <a:lt1>
        <a:srgbClr val="FFFFFF"/>
      </a:lt1>
      <a:dk2>
        <a:srgbClr val="0080C8"/>
      </a:dk2>
      <a:lt2>
        <a:srgbClr val="D40032"/>
      </a:lt2>
      <a:accent1>
        <a:srgbClr val="F2F2F2"/>
      </a:accent1>
      <a:accent2>
        <a:srgbClr val="F2F2F2"/>
      </a:accent2>
      <a:accent3>
        <a:srgbClr val="F2F2F2"/>
      </a:accent3>
      <a:accent4>
        <a:srgbClr val="F2F2F2"/>
      </a:accent4>
      <a:accent5>
        <a:srgbClr val="F2F2F2"/>
      </a:accent5>
      <a:accent6>
        <a:srgbClr val="F2F2F2"/>
      </a:accent6>
      <a:hlink>
        <a:srgbClr val="45BCFF"/>
      </a:hlink>
      <a:folHlink>
        <a:srgbClr val="45BC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93"/>
  <sheetViews>
    <sheetView tabSelected="1" zoomScalePageLayoutView="65" workbookViewId="0"/>
  </sheetViews>
  <sheetFormatPr baseColWidth="10" defaultColWidth="8.69140625" defaultRowHeight="13.8" x14ac:dyDescent="0.3"/>
  <cols>
    <col min="1" max="1" width="2" style="4" customWidth="1"/>
    <col min="2" max="2" width="9.07421875" style="48" bestFit="1" customWidth="1"/>
    <col min="3" max="3" width="14.15234375" style="4" customWidth="1"/>
    <col min="4" max="4" width="13.15234375" style="4" customWidth="1"/>
    <col min="5" max="5" width="6.3828125" style="4" customWidth="1"/>
    <col min="6" max="6" width="13.15234375" style="4" customWidth="1"/>
    <col min="7" max="7" width="6.3828125" style="4" customWidth="1"/>
    <col min="8" max="8" width="13.15234375" style="4" customWidth="1"/>
    <col min="9" max="9" width="6.3828125" style="4" customWidth="1"/>
    <col min="10" max="11" width="9.15234375" style="4" customWidth="1"/>
    <col min="12" max="12" width="10.23046875" style="4" customWidth="1"/>
    <col min="13" max="16384" width="8.69140625" style="4"/>
  </cols>
  <sheetData>
    <row r="1" spans="2:11" ht="18" customHeight="1" x14ac:dyDescent="0.3">
      <c r="C1" s="1"/>
      <c r="D1" s="2"/>
      <c r="E1" s="3"/>
      <c r="F1" s="2"/>
      <c r="G1" s="3"/>
      <c r="H1" s="2"/>
      <c r="I1" s="3"/>
      <c r="J1" s="3"/>
      <c r="K1" s="3"/>
    </row>
    <row r="2" spans="2:11" s="5" customFormat="1" ht="18.600000000000001" thickBot="1" x14ac:dyDescent="0.35">
      <c r="B2" s="49" t="s">
        <v>42</v>
      </c>
    </row>
    <row r="3" spans="2:11" s="6" customFormat="1" ht="16.5" customHeight="1" thickBot="1" x14ac:dyDescent="0.35">
      <c r="B3" s="50"/>
      <c r="C3" s="10" t="s">
        <v>3</v>
      </c>
      <c r="D3" s="11" t="s">
        <v>21</v>
      </c>
      <c r="E3" s="12"/>
      <c r="F3" s="13" t="s">
        <v>22</v>
      </c>
      <c r="G3" s="12"/>
      <c r="H3" s="13" t="s">
        <v>23</v>
      </c>
      <c r="I3" s="12"/>
      <c r="J3" s="13" t="s">
        <v>22</v>
      </c>
      <c r="K3" s="13" t="s">
        <v>22</v>
      </c>
    </row>
    <row r="4" spans="2:11" s="6" customFormat="1" ht="29.25" customHeight="1" thickBot="1" x14ac:dyDescent="0.35">
      <c r="B4" s="50"/>
      <c r="C4" s="14" t="s">
        <v>14</v>
      </c>
      <c r="D4" s="15">
        <v>10000</v>
      </c>
      <c r="E4" s="16"/>
      <c r="F4" s="15">
        <v>75000</v>
      </c>
      <c r="G4" s="16"/>
      <c r="H4" s="15">
        <v>90000</v>
      </c>
      <c r="I4" s="17"/>
      <c r="J4" s="18"/>
      <c r="K4" s="19"/>
    </row>
    <row r="5" spans="2:11" s="6" customFormat="1" ht="16.5" customHeight="1" thickBot="1" x14ac:dyDescent="0.35">
      <c r="B5" s="50"/>
      <c r="C5" s="12" t="s">
        <v>12</v>
      </c>
      <c r="D5" s="13" t="s">
        <v>24</v>
      </c>
      <c r="E5" s="12"/>
      <c r="F5" s="13" t="s">
        <v>24</v>
      </c>
      <c r="G5" s="12"/>
      <c r="H5" s="13" t="s">
        <v>24</v>
      </c>
      <c r="I5" s="12"/>
      <c r="J5" s="20" t="s">
        <v>25</v>
      </c>
      <c r="K5" s="13" t="s">
        <v>26</v>
      </c>
    </row>
    <row r="6" spans="2:11" ht="29.25" customHeight="1" thickBot="1" x14ac:dyDescent="0.35">
      <c r="C6" s="12" t="s">
        <v>13</v>
      </c>
      <c r="D6" s="13"/>
      <c r="E6" s="12"/>
      <c r="F6" s="13"/>
      <c r="G6" s="12"/>
      <c r="H6" s="13"/>
      <c r="I6" s="12"/>
      <c r="J6" s="20"/>
      <c r="K6" s="13"/>
    </row>
    <row r="7" spans="2:11" ht="18" customHeight="1" thickBot="1" x14ac:dyDescent="0.35">
      <c r="C7" s="21">
        <v>20000</v>
      </c>
      <c r="D7" s="22">
        <f>MIN($C7,D$4)</f>
        <v>10000</v>
      </c>
      <c r="E7" s="22"/>
      <c r="F7" s="22">
        <f>MIN($C7,F$4)</f>
        <v>20000</v>
      </c>
      <c r="G7" s="22"/>
      <c r="H7" s="22">
        <f>MIN($C7,H$4)</f>
        <v>20000</v>
      </c>
      <c r="I7" s="23"/>
      <c r="J7" s="24" t="s">
        <v>8</v>
      </c>
      <c r="K7" s="23" t="s">
        <v>10</v>
      </c>
    </row>
    <row r="8" spans="2:11" ht="18" customHeight="1" thickBot="1" x14ac:dyDescent="0.35">
      <c r="C8" s="21">
        <v>50000</v>
      </c>
      <c r="D8" s="22">
        <f>MIN($C8,D$4)</f>
        <v>10000</v>
      </c>
      <c r="E8" s="22"/>
      <c r="F8" s="22">
        <f>MIN($C8,F$4)</f>
        <v>50000</v>
      </c>
      <c r="G8" s="22"/>
      <c r="H8" s="22">
        <f>MIN($C8,H$4)</f>
        <v>50000</v>
      </c>
      <c r="I8" s="23"/>
      <c r="J8" s="24" t="s">
        <v>1</v>
      </c>
      <c r="K8" s="25" t="s">
        <v>10</v>
      </c>
    </row>
    <row r="9" spans="2:11" ht="18" customHeight="1" thickBot="1" x14ac:dyDescent="0.35">
      <c r="C9" s="21">
        <v>90000</v>
      </c>
      <c r="D9" s="22">
        <f>MIN($C9,D$4)</f>
        <v>10000</v>
      </c>
      <c r="E9" s="26"/>
      <c r="F9" s="22">
        <f>MIN($C9,F$4)</f>
        <v>75000</v>
      </c>
      <c r="G9" s="26"/>
      <c r="H9" s="22">
        <f>MIN($C9,H$4)</f>
        <v>90000</v>
      </c>
      <c r="I9" s="23"/>
      <c r="J9" s="24" t="s">
        <v>9</v>
      </c>
      <c r="K9" s="23" t="s">
        <v>11</v>
      </c>
    </row>
    <row r="10" spans="2:11" ht="18" customHeight="1" x14ac:dyDescent="0.3">
      <c r="C10" s="1"/>
      <c r="D10" s="7"/>
      <c r="E10" s="8"/>
      <c r="F10" s="7"/>
      <c r="G10" s="8"/>
      <c r="H10" s="7"/>
      <c r="I10" s="8"/>
      <c r="J10" s="8"/>
      <c r="K10" s="8"/>
    </row>
    <row r="11" spans="2:11" ht="18" customHeight="1" x14ac:dyDescent="0.3">
      <c r="C11" s="1"/>
      <c r="D11" s="2"/>
      <c r="E11" s="3"/>
      <c r="F11" s="2"/>
      <c r="G11" s="3"/>
      <c r="H11" s="2"/>
      <c r="I11" s="3"/>
      <c r="J11" s="3"/>
      <c r="K11" s="3"/>
    </row>
    <row r="12" spans="2:11" s="5" customFormat="1" ht="16.5" customHeight="1" thickBot="1" x14ac:dyDescent="0.35">
      <c r="B12" s="51"/>
      <c r="C12" s="34" t="s">
        <v>44</v>
      </c>
    </row>
    <row r="13" spans="2:11" ht="16.5" customHeight="1" thickBot="1" x14ac:dyDescent="0.35">
      <c r="C13" s="27" t="s">
        <v>27</v>
      </c>
      <c r="D13" s="28">
        <v>0.5</v>
      </c>
      <c r="E13" s="28"/>
      <c r="F13" s="28">
        <v>0.5</v>
      </c>
      <c r="G13" s="28"/>
      <c r="H13" s="28">
        <v>0.5</v>
      </c>
      <c r="I13" s="29"/>
      <c r="J13" s="30"/>
      <c r="K13" s="31"/>
    </row>
    <row r="14" spans="2:11" ht="16.5" customHeight="1" thickBot="1" x14ac:dyDescent="0.35">
      <c r="C14" s="27" t="s">
        <v>28</v>
      </c>
      <c r="D14" s="28">
        <v>1.5</v>
      </c>
      <c r="E14" s="28"/>
      <c r="F14" s="28">
        <v>1.5</v>
      </c>
      <c r="G14" s="28"/>
      <c r="H14" s="28">
        <v>1.5</v>
      </c>
      <c r="I14" s="29"/>
      <c r="J14" s="32"/>
      <c r="K14" s="33"/>
    </row>
    <row r="15" spans="2:11" ht="16.5" customHeight="1" thickBot="1" x14ac:dyDescent="0.35">
      <c r="C15" s="27" t="s">
        <v>29</v>
      </c>
      <c r="D15" s="28">
        <v>1</v>
      </c>
      <c r="E15" s="28"/>
      <c r="F15" s="28">
        <v>1</v>
      </c>
      <c r="G15" s="28"/>
      <c r="H15" s="28">
        <v>1</v>
      </c>
      <c r="I15" s="29"/>
      <c r="J15" s="32"/>
      <c r="K15" s="31"/>
    </row>
    <row r="16" spans="2:11" ht="16.5" customHeight="1" x14ac:dyDescent="0.3">
      <c r="D16" s="7"/>
      <c r="E16" s="8"/>
      <c r="F16" s="7"/>
      <c r="G16" s="8"/>
      <c r="H16" s="7"/>
      <c r="I16" s="8"/>
      <c r="J16" s="8"/>
      <c r="K16" s="8"/>
    </row>
    <row r="17" spans="2:11" ht="16.5" customHeight="1" x14ac:dyDescent="0.3">
      <c r="C17" s="1"/>
      <c r="D17" s="2"/>
      <c r="E17" s="3"/>
      <c r="F17" s="2"/>
      <c r="G17" s="3"/>
      <c r="H17" s="2"/>
      <c r="I17" s="3"/>
      <c r="J17" s="3"/>
      <c r="K17" s="3"/>
    </row>
    <row r="18" spans="2:11" s="9" customFormat="1" ht="18.600000000000001" thickBot="1" x14ac:dyDescent="0.35">
      <c r="B18" s="49" t="s">
        <v>43</v>
      </c>
    </row>
    <row r="19" spans="2:11" ht="16.5" customHeight="1" thickBot="1" x14ac:dyDescent="0.35">
      <c r="C19" s="12" t="s">
        <v>3</v>
      </c>
      <c r="D19" s="11" t="s">
        <v>21</v>
      </c>
      <c r="E19" s="12"/>
      <c r="F19" s="13" t="s">
        <v>22</v>
      </c>
      <c r="G19" s="12"/>
      <c r="H19" s="13" t="s">
        <v>23</v>
      </c>
      <c r="I19" s="12"/>
      <c r="J19" s="13" t="s">
        <v>22</v>
      </c>
      <c r="K19" s="13" t="s">
        <v>22</v>
      </c>
    </row>
    <row r="20" spans="2:11" ht="16.5" customHeight="1" thickBot="1" x14ac:dyDescent="0.35">
      <c r="C20" s="12" t="s">
        <v>2</v>
      </c>
      <c r="D20" s="13" t="s">
        <v>24</v>
      </c>
      <c r="E20" s="12"/>
      <c r="F20" s="13" t="s">
        <v>24</v>
      </c>
      <c r="G20" s="12"/>
      <c r="H20" s="13" t="s">
        <v>24</v>
      </c>
      <c r="I20" s="12"/>
      <c r="J20" s="20" t="s">
        <v>25</v>
      </c>
      <c r="K20" s="13" t="s">
        <v>26</v>
      </c>
    </row>
    <row r="21" spans="2:11" ht="29.25" customHeight="1" thickBot="1" x14ac:dyDescent="0.35">
      <c r="C21" s="12" t="s">
        <v>16</v>
      </c>
      <c r="D21" s="13" t="s">
        <v>17</v>
      </c>
      <c r="E21" s="12"/>
      <c r="F21" s="13" t="s">
        <v>17</v>
      </c>
      <c r="G21" s="12"/>
      <c r="H21" s="13" t="s">
        <v>17</v>
      </c>
      <c r="I21" s="12"/>
      <c r="J21" s="20" t="s">
        <v>18</v>
      </c>
      <c r="K21" s="13" t="s">
        <v>19</v>
      </c>
    </row>
    <row r="22" spans="2:11" ht="16.5" customHeight="1" thickBot="1" x14ac:dyDescent="0.35">
      <c r="C22" s="12" t="s">
        <v>0</v>
      </c>
      <c r="D22" s="35">
        <v>0.6</v>
      </c>
      <c r="E22" s="12"/>
      <c r="F22" s="35">
        <v>0.3</v>
      </c>
      <c r="G22" s="12"/>
      <c r="H22" s="35">
        <v>0.1</v>
      </c>
      <c r="I22" s="12"/>
      <c r="J22" s="13"/>
      <c r="K22" s="13"/>
    </row>
    <row r="23" spans="2:11" ht="16.5" customHeight="1" thickBot="1" x14ac:dyDescent="0.35">
      <c r="C23" s="12" t="s">
        <v>4</v>
      </c>
      <c r="D23" s="13"/>
      <c r="E23" s="12"/>
      <c r="F23" s="12"/>
      <c r="G23" s="12"/>
      <c r="H23" s="12"/>
      <c r="I23" s="12"/>
      <c r="J23" s="12"/>
      <c r="K23" s="12"/>
    </row>
    <row r="24" spans="2:11" ht="16.5" customHeight="1" thickBot="1" x14ac:dyDescent="0.35">
      <c r="C24" s="12" t="s">
        <v>27</v>
      </c>
      <c r="D24" s="36">
        <f>D7*D13</f>
        <v>5000</v>
      </c>
      <c r="E24" s="36"/>
      <c r="F24" s="36">
        <f>F7*F13</f>
        <v>10000</v>
      </c>
      <c r="G24" s="36"/>
      <c r="H24" s="36">
        <f>H7*H13</f>
        <v>10000</v>
      </c>
      <c r="I24" s="23"/>
      <c r="J24" s="37">
        <v>1</v>
      </c>
      <c r="K24" s="37">
        <v>0</v>
      </c>
    </row>
    <row r="25" spans="2:11" ht="16.5" customHeight="1" thickBot="1" x14ac:dyDescent="0.35">
      <c r="C25" s="12" t="s">
        <v>28</v>
      </c>
      <c r="D25" s="36">
        <f>D8*D14</f>
        <v>15000</v>
      </c>
      <c r="E25" s="36"/>
      <c r="F25" s="36">
        <f>F8*F14</f>
        <v>75000</v>
      </c>
      <c r="G25" s="36"/>
      <c r="H25" s="36">
        <f>H8*H14</f>
        <v>75000</v>
      </c>
      <c r="I25" s="23"/>
      <c r="J25" s="37">
        <v>0.5</v>
      </c>
      <c r="K25" s="37">
        <v>0</v>
      </c>
    </row>
    <row r="26" spans="2:11" ht="16.5" customHeight="1" thickBot="1" x14ac:dyDescent="0.35">
      <c r="C26" s="12" t="s">
        <v>29</v>
      </c>
      <c r="D26" s="36">
        <f>D9*D15</f>
        <v>10000</v>
      </c>
      <c r="E26" s="36"/>
      <c r="F26" s="36">
        <f>F9*F15</f>
        <v>75000</v>
      </c>
      <c r="G26" s="36"/>
      <c r="H26" s="36">
        <f>H9*H15</f>
        <v>90000</v>
      </c>
      <c r="I26" s="23"/>
      <c r="J26" s="37">
        <v>0</v>
      </c>
      <c r="K26" s="37">
        <v>1</v>
      </c>
    </row>
    <row r="27" spans="2:11" ht="16.5" customHeight="1" x14ac:dyDescent="0.3">
      <c r="C27" s="1"/>
      <c r="D27" s="7"/>
      <c r="E27" s="8"/>
      <c r="F27" s="7"/>
      <c r="G27" s="8"/>
      <c r="H27" s="7"/>
      <c r="I27" s="8"/>
      <c r="J27" s="8"/>
      <c r="K27" s="8"/>
    </row>
    <row r="28" spans="2:11" ht="16.5" customHeight="1" x14ac:dyDescent="0.3">
      <c r="C28" s="1"/>
      <c r="D28" s="2"/>
      <c r="E28" s="3"/>
      <c r="F28" s="2"/>
      <c r="G28" s="3"/>
      <c r="H28" s="2"/>
      <c r="I28" s="3"/>
      <c r="J28" s="3"/>
      <c r="K28" s="3"/>
    </row>
    <row r="29" spans="2:11" s="9" customFormat="1" ht="18.600000000000001" thickBot="1" x14ac:dyDescent="0.35">
      <c r="B29" s="49" t="s">
        <v>45</v>
      </c>
    </row>
    <row r="30" spans="2:11" ht="16.5" customHeight="1" thickBot="1" x14ac:dyDescent="0.35">
      <c r="C30" s="12" t="s">
        <v>12</v>
      </c>
      <c r="D30" s="13" t="s">
        <v>24</v>
      </c>
      <c r="E30" s="12"/>
      <c r="F30" s="13" t="s">
        <v>25</v>
      </c>
      <c r="G30" s="12"/>
      <c r="H30" s="13" t="s">
        <v>26</v>
      </c>
      <c r="I30" s="12"/>
      <c r="J30" s="13"/>
      <c r="K30" s="20"/>
    </row>
    <row r="31" spans="2:11" ht="16.5" customHeight="1" thickBot="1" x14ac:dyDescent="0.35">
      <c r="C31" s="12" t="s">
        <v>0</v>
      </c>
      <c r="D31" s="35">
        <f>D22</f>
        <v>0.6</v>
      </c>
      <c r="E31" s="13" t="s">
        <v>30</v>
      </c>
      <c r="F31" s="35">
        <f>F22</f>
        <v>0.3</v>
      </c>
      <c r="G31" s="13" t="s">
        <v>31</v>
      </c>
      <c r="H31" s="35">
        <f>H22</f>
        <v>0.1</v>
      </c>
      <c r="I31" s="13" t="s">
        <v>32</v>
      </c>
      <c r="J31" s="13"/>
      <c r="K31" s="13" t="s">
        <v>33</v>
      </c>
    </row>
    <row r="32" spans="2:11" ht="16.5" customHeight="1" thickBot="1" x14ac:dyDescent="0.35">
      <c r="C32" s="10" t="s">
        <v>4</v>
      </c>
      <c r="D32" s="38"/>
      <c r="E32" s="39"/>
      <c r="F32" s="38"/>
      <c r="G32" s="39"/>
      <c r="H32" s="38"/>
      <c r="I32" s="39"/>
      <c r="J32" s="23"/>
      <c r="K32" s="23"/>
    </row>
    <row r="33" spans="2:11" ht="16.5" customHeight="1" thickBot="1" x14ac:dyDescent="0.35">
      <c r="C33" s="12" t="s">
        <v>27</v>
      </c>
      <c r="D33" s="40">
        <f>(F24-MIN(F$24:F$26))/(MAX(F$24:F$26)-MIN(F$24:F$26))</f>
        <v>0</v>
      </c>
      <c r="E33" s="41">
        <f>D33*D$31</f>
        <v>0</v>
      </c>
      <c r="F33" s="40">
        <f>J24</f>
        <v>1</v>
      </c>
      <c r="G33" s="41">
        <f>F33*F$31</f>
        <v>0.3</v>
      </c>
      <c r="H33" s="40">
        <f>K24</f>
        <v>0</v>
      </c>
      <c r="I33" s="41">
        <f>H33*H$31</f>
        <v>0</v>
      </c>
      <c r="J33" s="23"/>
      <c r="K33" s="24">
        <f>E33+G33+I33</f>
        <v>0.3</v>
      </c>
    </row>
    <row r="34" spans="2:11" ht="16.5" customHeight="1" thickBot="1" x14ac:dyDescent="0.35">
      <c r="C34" s="12" t="s">
        <v>28</v>
      </c>
      <c r="D34" s="40">
        <f>(F25-MIN(F$24:F$26))/(MAX(F$24:F$26)-MIN(F$24:F$26))</f>
        <v>1</v>
      </c>
      <c r="E34" s="41">
        <f>D34*D$31</f>
        <v>0.6</v>
      </c>
      <c r="F34" s="40">
        <f>J25</f>
        <v>0.5</v>
      </c>
      <c r="G34" s="41">
        <f>F34*F$31</f>
        <v>0.15</v>
      </c>
      <c r="H34" s="40">
        <f>K25</f>
        <v>0</v>
      </c>
      <c r="I34" s="41">
        <f>H34*H$31</f>
        <v>0</v>
      </c>
      <c r="J34" s="25"/>
      <c r="K34" s="42">
        <f>E34+G34+I34</f>
        <v>0.75</v>
      </c>
    </row>
    <row r="35" spans="2:11" ht="16.5" customHeight="1" thickBot="1" x14ac:dyDescent="0.35">
      <c r="C35" s="12" t="s">
        <v>29</v>
      </c>
      <c r="D35" s="40">
        <f>(F26-MIN(F$24:F$26))/(MAX(F$24:F$26)-MIN(F$24:F$26))</f>
        <v>1</v>
      </c>
      <c r="E35" s="41">
        <f>D35*D$31</f>
        <v>0.6</v>
      </c>
      <c r="F35" s="40">
        <f>J26</f>
        <v>0</v>
      </c>
      <c r="G35" s="41">
        <f>F35*F$31</f>
        <v>0</v>
      </c>
      <c r="H35" s="40">
        <f>K26</f>
        <v>1</v>
      </c>
      <c r="I35" s="41">
        <f>H35*H$31</f>
        <v>0.1</v>
      </c>
      <c r="J35" s="23"/>
      <c r="K35" s="24">
        <f>E35+G35+I35</f>
        <v>0.7</v>
      </c>
    </row>
    <row r="36" spans="2:11" ht="16.5" customHeight="1" x14ac:dyDescent="0.3">
      <c r="C36" s="1"/>
      <c r="D36" s="7"/>
      <c r="E36" s="8"/>
      <c r="F36" s="7"/>
      <c r="G36" s="8"/>
      <c r="H36" s="7"/>
      <c r="I36" s="8"/>
      <c r="J36" s="8"/>
      <c r="K36" s="8"/>
    </row>
    <row r="37" spans="2:11" ht="16.5" customHeight="1" x14ac:dyDescent="0.3">
      <c r="C37" s="1"/>
      <c r="D37" s="2"/>
      <c r="E37" s="3"/>
      <c r="F37" s="2"/>
      <c r="G37" s="3"/>
      <c r="H37" s="2"/>
      <c r="I37" s="3"/>
      <c r="J37" s="3"/>
      <c r="K37" s="3"/>
    </row>
    <row r="38" spans="2:11" s="9" customFormat="1" ht="18.600000000000001" thickBot="1" x14ac:dyDescent="0.35">
      <c r="B38" s="49" t="s">
        <v>46</v>
      </c>
      <c r="C38" s="9" t="s">
        <v>47</v>
      </c>
    </row>
    <row r="39" spans="2:11" ht="16.5" customHeight="1" thickBot="1" x14ac:dyDescent="0.35">
      <c r="C39" s="10" t="s">
        <v>3</v>
      </c>
      <c r="D39" s="11" t="s">
        <v>21</v>
      </c>
      <c r="E39" s="12"/>
      <c r="F39" s="13" t="s">
        <v>22</v>
      </c>
      <c r="G39" s="12"/>
      <c r="H39" s="13" t="s">
        <v>23</v>
      </c>
      <c r="I39" s="39"/>
      <c r="J39" s="23"/>
      <c r="K39" s="13" t="s">
        <v>33</v>
      </c>
    </row>
    <row r="40" spans="2:11" ht="16.5" customHeight="1" thickBot="1" x14ac:dyDescent="0.35">
      <c r="C40" s="10" t="s">
        <v>4</v>
      </c>
      <c r="D40" s="11"/>
      <c r="E40" s="12"/>
      <c r="F40" s="13"/>
      <c r="G40" s="12"/>
      <c r="H40" s="13"/>
      <c r="I40" s="39"/>
      <c r="J40" s="23"/>
      <c r="K40" s="23"/>
    </row>
    <row r="41" spans="2:11" ht="16.5" customHeight="1" thickBot="1" x14ac:dyDescent="0.35">
      <c r="C41" s="12" t="s">
        <v>27</v>
      </c>
      <c r="D41" s="36">
        <f>D$24</f>
        <v>5000</v>
      </c>
      <c r="E41" s="36"/>
      <c r="F41" s="36">
        <f>F$24</f>
        <v>10000</v>
      </c>
      <c r="G41" s="36"/>
      <c r="H41" s="36">
        <f>H$24</f>
        <v>10000</v>
      </c>
      <c r="I41" s="36"/>
      <c r="J41" s="23"/>
      <c r="K41" s="36">
        <f>MIN(D41,F41,H41)</f>
        <v>5000</v>
      </c>
    </row>
    <row r="42" spans="2:11" ht="16.5" customHeight="1" thickBot="1" x14ac:dyDescent="0.35">
      <c r="C42" s="12" t="s">
        <v>28</v>
      </c>
      <c r="D42" s="36">
        <f>D$25</f>
        <v>15000</v>
      </c>
      <c r="E42" s="36"/>
      <c r="F42" s="36">
        <f>F$25</f>
        <v>75000</v>
      </c>
      <c r="G42" s="36"/>
      <c r="H42" s="36">
        <f>H$25</f>
        <v>75000</v>
      </c>
      <c r="I42" s="36"/>
      <c r="J42" s="25"/>
      <c r="K42" s="43">
        <f>MIN(D42,F42,H42)</f>
        <v>15000</v>
      </c>
    </row>
    <row r="43" spans="2:11" ht="16.5" customHeight="1" thickBot="1" x14ac:dyDescent="0.35">
      <c r="C43" s="12" t="s">
        <v>29</v>
      </c>
      <c r="D43" s="36">
        <f>D$26</f>
        <v>10000</v>
      </c>
      <c r="E43" s="36"/>
      <c r="F43" s="36">
        <f>F$26</f>
        <v>75000</v>
      </c>
      <c r="G43" s="36"/>
      <c r="H43" s="36">
        <f>H$26</f>
        <v>90000</v>
      </c>
      <c r="I43" s="36"/>
      <c r="J43" s="23"/>
      <c r="K43" s="36">
        <f>MIN(D43,F43,H43)</f>
        <v>10000</v>
      </c>
    </row>
    <row r="44" spans="2:11" ht="16.5" customHeight="1" x14ac:dyDescent="0.3">
      <c r="C44" s="1"/>
      <c r="D44" s="7"/>
      <c r="E44" s="8"/>
      <c r="F44" s="7"/>
      <c r="G44" s="8"/>
      <c r="H44" s="7"/>
      <c r="I44" s="8"/>
      <c r="J44" s="8"/>
      <c r="K44" s="8"/>
    </row>
    <row r="45" spans="2:11" ht="16.5" customHeight="1" x14ac:dyDescent="0.3">
      <c r="C45" s="1"/>
      <c r="D45" s="2"/>
      <c r="E45" s="3"/>
      <c r="F45" s="2"/>
      <c r="G45" s="3"/>
      <c r="H45" s="2"/>
      <c r="I45" s="3"/>
      <c r="J45" s="3"/>
      <c r="K45" s="3"/>
    </row>
    <row r="46" spans="2:11" s="9" customFormat="1" ht="18.600000000000001" thickBot="1" x14ac:dyDescent="0.35">
      <c r="B46" s="49" t="s">
        <v>48</v>
      </c>
      <c r="C46" s="9" t="s">
        <v>49</v>
      </c>
    </row>
    <row r="47" spans="2:11" ht="16.5" customHeight="1" thickBot="1" x14ac:dyDescent="0.35">
      <c r="C47" s="10" t="s">
        <v>3</v>
      </c>
      <c r="D47" s="11" t="s">
        <v>21</v>
      </c>
      <c r="E47" s="12"/>
      <c r="F47" s="13" t="s">
        <v>22</v>
      </c>
      <c r="G47" s="12"/>
      <c r="H47" s="13" t="s">
        <v>23</v>
      </c>
      <c r="I47" s="12"/>
      <c r="J47" s="13"/>
      <c r="K47" s="13" t="s">
        <v>33</v>
      </c>
    </row>
    <row r="48" spans="2:11" ht="16.5" customHeight="1" thickBot="1" x14ac:dyDescent="0.35">
      <c r="C48" s="10" t="s">
        <v>4</v>
      </c>
      <c r="D48" s="11"/>
      <c r="E48" s="12"/>
      <c r="F48" s="13"/>
      <c r="G48" s="12"/>
      <c r="H48" s="13"/>
      <c r="I48" s="12"/>
      <c r="J48" s="13"/>
      <c r="K48" s="13"/>
    </row>
    <row r="49" spans="2:11" ht="16.5" customHeight="1" thickBot="1" x14ac:dyDescent="0.35">
      <c r="C49" s="12" t="s">
        <v>27</v>
      </c>
      <c r="D49" s="36">
        <f>D$24</f>
        <v>5000</v>
      </c>
      <c r="E49" s="36"/>
      <c r="F49" s="36">
        <f>F$24</f>
        <v>10000</v>
      </c>
      <c r="G49" s="36"/>
      <c r="H49" s="36">
        <f>H$24</f>
        <v>10000</v>
      </c>
      <c r="I49" s="36"/>
      <c r="J49" s="23"/>
      <c r="K49" s="36">
        <f>MAX(D49,F49,H49)</f>
        <v>10000</v>
      </c>
    </row>
    <row r="50" spans="2:11" ht="16.5" customHeight="1" thickBot="1" x14ac:dyDescent="0.35">
      <c r="C50" s="12" t="s">
        <v>28</v>
      </c>
      <c r="D50" s="36">
        <f>D$25</f>
        <v>15000</v>
      </c>
      <c r="E50" s="36"/>
      <c r="F50" s="36">
        <f>F$25</f>
        <v>75000</v>
      </c>
      <c r="G50" s="36"/>
      <c r="H50" s="36">
        <f>H$25</f>
        <v>75000</v>
      </c>
      <c r="I50" s="36"/>
      <c r="J50" s="25"/>
      <c r="K50" s="36">
        <f>MAX(D50,F50,H50)</f>
        <v>75000</v>
      </c>
    </row>
    <row r="51" spans="2:11" ht="16.5" customHeight="1" thickBot="1" x14ac:dyDescent="0.35">
      <c r="C51" s="12" t="s">
        <v>29</v>
      </c>
      <c r="D51" s="36">
        <f>D$26</f>
        <v>10000</v>
      </c>
      <c r="E51" s="36"/>
      <c r="F51" s="36">
        <f>F$26</f>
        <v>75000</v>
      </c>
      <c r="G51" s="36"/>
      <c r="H51" s="36">
        <f>H$26</f>
        <v>90000</v>
      </c>
      <c r="I51" s="36"/>
      <c r="J51" s="23"/>
      <c r="K51" s="43">
        <f>MAX(D51,F51,H51)</f>
        <v>90000</v>
      </c>
    </row>
    <row r="52" spans="2:11" ht="16.5" customHeight="1" x14ac:dyDescent="0.3">
      <c r="C52" s="1"/>
      <c r="D52" s="7"/>
      <c r="E52" s="8"/>
      <c r="F52" s="7"/>
      <c r="G52" s="8"/>
      <c r="H52" s="7"/>
      <c r="I52" s="8"/>
      <c r="J52" s="8"/>
      <c r="K52" s="8"/>
    </row>
    <row r="53" spans="2:11" ht="16.5" customHeight="1" x14ac:dyDescent="0.3">
      <c r="C53" s="1"/>
      <c r="D53" s="2"/>
      <c r="E53" s="3"/>
      <c r="F53" s="2"/>
      <c r="G53" s="3"/>
      <c r="H53" s="2"/>
      <c r="I53" s="3"/>
      <c r="J53" s="3"/>
      <c r="K53" s="3"/>
    </row>
    <row r="54" spans="2:11" s="9" customFormat="1" ht="18.600000000000001" thickBot="1" x14ac:dyDescent="0.35">
      <c r="B54" s="49" t="s">
        <v>50</v>
      </c>
      <c r="C54" s="9" t="s">
        <v>51</v>
      </c>
    </row>
    <row r="55" spans="2:11" ht="16.5" customHeight="1" thickBot="1" x14ac:dyDescent="0.35">
      <c r="C55" s="10" t="s">
        <v>3</v>
      </c>
      <c r="D55" s="11" t="s">
        <v>21</v>
      </c>
      <c r="E55" s="12"/>
      <c r="F55" s="13" t="s">
        <v>22</v>
      </c>
      <c r="G55" s="12"/>
      <c r="H55" s="13" t="s">
        <v>23</v>
      </c>
      <c r="I55" s="12"/>
      <c r="J55" s="13"/>
      <c r="K55" s="13" t="s">
        <v>33</v>
      </c>
    </row>
    <row r="56" spans="2:11" ht="16.5" customHeight="1" thickBot="1" x14ac:dyDescent="0.35">
      <c r="C56" s="10" t="s">
        <v>4</v>
      </c>
      <c r="D56" s="44"/>
      <c r="E56" s="35"/>
      <c r="F56" s="44"/>
      <c r="G56" s="35"/>
      <c r="H56" s="44"/>
      <c r="I56" s="35"/>
      <c r="J56" s="13"/>
      <c r="K56" s="45">
        <v>0.2</v>
      </c>
    </row>
    <row r="57" spans="2:11" ht="16.5" customHeight="1" thickBot="1" x14ac:dyDescent="0.35">
      <c r="C57" s="12" t="s">
        <v>27</v>
      </c>
      <c r="D57" s="36">
        <f>D$24</f>
        <v>5000</v>
      </c>
      <c r="E57" s="36"/>
      <c r="F57" s="36">
        <f>F$24</f>
        <v>10000</v>
      </c>
      <c r="G57" s="36"/>
      <c r="H57" s="36">
        <f>H$24</f>
        <v>10000</v>
      </c>
      <c r="I57" s="36"/>
      <c r="J57" s="23"/>
      <c r="K57" s="36">
        <f>MAX(D57,F57,H57)*K$56+MIN(D57,F57,H57)*(1-K$56)</f>
        <v>6000</v>
      </c>
    </row>
    <row r="58" spans="2:11" ht="16.5" customHeight="1" thickBot="1" x14ac:dyDescent="0.35">
      <c r="C58" s="12" t="s">
        <v>28</v>
      </c>
      <c r="D58" s="36">
        <f>D$25</f>
        <v>15000</v>
      </c>
      <c r="E58" s="36"/>
      <c r="F58" s="36">
        <f>F$25</f>
        <v>75000</v>
      </c>
      <c r="G58" s="36"/>
      <c r="H58" s="36">
        <f>H$25</f>
        <v>75000</v>
      </c>
      <c r="I58" s="36"/>
      <c r="J58" s="25"/>
      <c r="K58" s="43">
        <f>MAX(D58,F58,H58)*K$56+MIN(D58,F58,H58)*(1-K$56)</f>
        <v>27000</v>
      </c>
    </row>
    <row r="59" spans="2:11" ht="16.5" customHeight="1" thickBot="1" x14ac:dyDescent="0.35">
      <c r="C59" s="12" t="s">
        <v>29</v>
      </c>
      <c r="D59" s="36">
        <f>D$26</f>
        <v>10000</v>
      </c>
      <c r="E59" s="36"/>
      <c r="F59" s="36">
        <f>F$26</f>
        <v>75000</v>
      </c>
      <c r="G59" s="36"/>
      <c r="H59" s="36">
        <f>H$26</f>
        <v>90000</v>
      </c>
      <c r="I59" s="36"/>
      <c r="J59" s="23"/>
      <c r="K59" s="36">
        <f>MAX(D59,F59,H59)*K$56+MIN(D59,F59,H59)*(1-K$56)</f>
        <v>26000</v>
      </c>
    </row>
    <row r="60" spans="2:11" ht="16.5" customHeight="1" x14ac:dyDescent="0.3">
      <c r="C60" s="1"/>
      <c r="D60" s="7"/>
      <c r="E60" s="8"/>
      <c r="F60" s="7"/>
      <c r="G60" s="8"/>
      <c r="H60" s="7"/>
      <c r="I60" s="8"/>
      <c r="J60" s="8"/>
      <c r="K60" s="8"/>
    </row>
    <row r="61" spans="2:11" ht="16.5" customHeight="1" x14ac:dyDescent="0.3">
      <c r="C61" s="1"/>
      <c r="D61" s="2"/>
      <c r="E61" s="3"/>
      <c r="F61" s="2"/>
      <c r="G61" s="3"/>
      <c r="H61" s="2"/>
      <c r="I61" s="3"/>
      <c r="J61" s="3"/>
      <c r="K61" s="3"/>
    </row>
    <row r="62" spans="2:11" s="9" customFormat="1" ht="18.600000000000001" thickBot="1" x14ac:dyDescent="0.35">
      <c r="B62" s="49" t="s">
        <v>52</v>
      </c>
      <c r="C62" s="9" t="s">
        <v>53</v>
      </c>
    </row>
    <row r="63" spans="2:11" ht="29.25" customHeight="1" thickBot="1" x14ac:dyDescent="0.35">
      <c r="C63" s="12" t="s">
        <v>20</v>
      </c>
      <c r="D63" s="13" t="s">
        <v>34</v>
      </c>
      <c r="E63" s="13" t="s">
        <v>15</v>
      </c>
      <c r="F63" s="13" t="s">
        <v>35</v>
      </c>
      <c r="G63" s="13" t="s">
        <v>15</v>
      </c>
      <c r="H63" s="13" t="s">
        <v>36</v>
      </c>
      <c r="I63" s="13" t="s">
        <v>15</v>
      </c>
      <c r="J63" s="13"/>
      <c r="K63" s="13" t="s">
        <v>37</v>
      </c>
    </row>
    <row r="64" spans="2:11" ht="16.5" customHeight="1" thickBot="1" x14ac:dyDescent="0.35">
      <c r="C64" s="10" t="s">
        <v>4</v>
      </c>
      <c r="D64" s="11"/>
      <c r="E64" s="12"/>
      <c r="F64" s="13"/>
      <c r="G64" s="12"/>
      <c r="H64" s="13"/>
      <c r="I64" s="12"/>
      <c r="J64" s="13"/>
      <c r="K64" s="13"/>
    </row>
    <row r="65" spans="2:11" ht="16.5" customHeight="1" thickBot="1" x14ac:dyDescent="0.35">
      <c r="C65" s="12" t="s">
        <v>27</v>
      </c>
      <c r="D65" s="36">
        <f>D$24</f>
        <v>5000</v>
      </c>
      <c r="E65" s="36">
        <f>MAX(D$65:D$67)-D65</f>
        <v>10000</v>
      </c>
      <c r="F65" s="36">
        <f>F$24</f>
        <v>10000</v>
      </c>
      <c r="G65" s="36">
        <f>MAX(F$65:F$67)-F65</f>
        <v>65000</v>
      </c>
      <c r="H65" s="36">
        <f>H$24</f>
        <v>10000</v>
      </c>
      <c r="I65" s="36">
        <f>MAX(H$65:H$67)-H65</f>
        <v>80000</v>
      </c>
      <c r="J65" s="46"/>
      <c r="K65" s="36">
        <f>MAX(E65,G65,I65)</f>
        <v>80000</v>
      </c>
    </row>
    <row r="66" spans="2:11" ht="16.5" customHeight="1" thickBot="1" x14ac:dyDescent="0.35">
      <c r="C66" s="12" t="s">
        <v>28</v>
      </c>
      <c r="D66" s="36">
        <f>D$25</f>
        <v>15000</v>
      </c>
      <c r="E66" s="36">
        <f>MAX(D$65:D$67)-D66</f>
        <v>0</v>
      </c>
      <c r="F66" s="36">
        <f>F$25</f>
        <v>75000</v>
      </c>
      <c r="G66" s="36">
        <f>MAX(F$65:F$67)-F66</f>
        <v>0</v>
      </c>
      <c r="H66" s="36">
        <f>H$25</f>
        <v>75000</v>
      </c>
      <c r="I66" s="36">
        <f>MAX(H$65:H$67)-H66</f>
        <v>15000</v>
      </c>
      <c r="J66" s="46"/>
      <c r="K66" s="36">
        <f>MAX(E66,G66,I66)</f>
        <v>15000</v>
      </c>
    </row>
    <row r="67" spans="2:11" ht="16.5" customHeight="1" thickBot="1" x14ac:dyDescent="0.35">
      <c r="C67" s="12" t="s">
        <v>29</v>
      </c>
      <c r="D67" s="36">
        <f>D$26</f>
        <v>10000</v>
      </c>
      <c r="E67" s="36">
        <f>MAX(D$65:D$67)-D67</f>
        <v>5000</v>
      </c>
      <c r="F67" s="36">
        <f>F$26</f>
        <v>75000</v>
      </c>
      <c r="G67" s="36">
        <f>MAX(F$65:F$67)-F67</f>
        <v>0</v>
      </c>
      <c r="H67" s="36">
        <f>H$26</f>
        <v>90000</v>
      </c>
      <c r="I67" s="36">
        <f>MAX(H$65:H$67)-H67</f>
        <v>0</v>
      </c>
      <c r="J67" s="46"/>
      <c r="K67" s="43">
        <f>MAX(E67,G67,I67)</f>
        <v>5000</v>
      </c>
    </row>
    <row r="68" spans="2:11" ht="16.5" customHeight="1" x14ac:dyDescent="0.3">
      <c r="C68" s="1"/>
      <c r="D68" s="7"/>
      <c r="E68" s="8"/>
      <c r="F68" s="7"/>
      <c r="G68" s="8"/>
      <c r="H68" s="7"/>
      <c r="I68" s="8"/>
      <c r="J68" s="8"/>
      <c r="K68" s="8"/>
    </row>
    <row r="69" spans="2:11" ht="16.5" customHeight="1" x14ac:dyDescent="0.3">
      <c r="C69" s="1"/>
      <c r="D69" s="2"/>
      <c r="E69" s="3"/>
      <c r="F69" s="2"/>
      <c r="G69" s="3"/>
      <c r="H69" s="2"/>
      <c r="I69" s="3"/>
      <c r="J69" s="3"/>
      <c r="K69" s="3"/>
    </row>
    <row r="70" spans="2:11" s="9" customFormat="1" ht="18.600000000000001" thickBot="1" x14ac:dyDescent="0.35">
      <c r="B70" s="49" t="s">
        <v>56</v>
      </c>
      <c r="C70" s="9" t="s">
        <v>54</v>
      </c>
    </row>
    <row r="71" spans="2:11" ht="16.5" customHeight="1" thickBot="1" x14ac:dyDescent="0.35">
      <c r="C71" s="10" t="s">
        <v>3</v>
      </c>
      <c r="D71" s="11" t="s">
        <v>21</v>
      </c>
      <c r="E71" s="12"/>
      <c r="F71" s="13" t="s">
        <v>22</v>
      </c>
      <c r="G71" s="12"/>
      <c r="H71" s="13" t="s">
        <v>23</v>
      </c>
      <c r="I71" s="12"/>
      <c r="J71" s="13"/>
      <c r="K71" s="13" t="s">
        <v>33</v>
      </c>
    </row>
    <row r="72" spans="2:11" ht="16.5" customHeight="1" thickBot="1" x14ac:dyDescent="0.35">
      <c r="C72" s="10" t="s">
        <v>4</v>
      </c>
      <c r="D72" s="11"/>
      <c r="E72" s="12"/>
      <c r="F72" s="13"/>
      <c r="G72" s="12"/>
      <c r="H72" s="13"/>
      <c r="I72" s="39"/>
      <c r="J72" s="23"/>
      <c r="K72" s="23"/>
    </row>
    <row r="73" spans="2:11" ht="16.5" customHeight="1" thickBot="1" x14ac:dyDescent="0.35">
      <c r="C73" s="12" t="s">
        <v>27</v>
      </c>
      <c r="D73" s="36">
        <f>D$24</f>
        <v>5000</v>
      </c>
      <c r="E73" s="36"/>
      <c r="F73" s="36">
        <f>F$24</f>
        <v>10000</v>
      </c>
      <c r="G73" s="36"/>
      <c r="H73" s="36">
        <f>H$24</f>
        <v>10000</v>
      </c>
      <c r="I73" s="36"/>
      <c r="J73" s="23"/>
      <c r="K73" s="36">
        <f>AVERAGE(D73:H73)</f>
        <v>8333.3333333333339</v>
      </c>
    </row>
    <row r="74" spans="2:11" ht="16.5" customHeight="1" thickBot="1" x14ac:dyDescent="0.35">
      <c r="C74" s="12" t="s">
        <v>28</v>
      </c>
      <c r="D74" s="36">
        <f>D$25</f>
        <v>15000</v>
      </c>
      <c r="E74" s="36"/>
      <c r="F74" s="36">
        <f>F$25</f>
        <v>75000</v>
      </c>
      <c r="G74" s="36"/>
      <c r="H74" s="36">
        <f>H$25</f>
        <v>75000</v>
      </c>
      <c r="I74" s="36"/>
      <c r="J74" s="25"/>
      <c r="K74" s="36">
        <f>AVERAGE(D74:H74)</f>
        <v>55000</v>
      </c>
    </row>
    <row r="75" spans="2:11" ht="16.5" customHeight="1" thickBot="1" x14ac:dyDescent="0.35">
      <c r="C75" s="12" t="s">
        <v>29</v>
      </c>
      <c r="D75" s="36">
        <f>D$26</f>
        <v>10000</v>
      </c>
      <c r="E75" s="36"/>
      <c r="F75" s="36">
        <f>F$26</f>
        <v>75000</v>
      </c>
      <c r="G75" s="36"/>
      <c r="H75" s="36">
        <f>H$26</f>
        <v>90000</v>
      </c>
      <c r="I75" s="36"/>
      <c r="J75" s="23"/>
      <c r="K75" s="43">
        <f>AVERAGE(D75:H75)</f>
        <v>58333.333333333336</v>
      </c>
    </row>
    <row r="76" spans="2:11" ht="16.5" customHeight="1" x14ac:dyDescent="0.3">
      <c r="C76" s="1"/>
      <c r="D76" s="7"/>
      <c r="E76" s="8"/>
      <c r="F76" s="7"/>
      <c r="G76" s="8"/>
      <c r="H76" s="7"/>
      <c r="I76" s="8"/>
      <c r="J76" s="8"/>
      <c r="K76" s="8"/>
    </row>
    <row r="77" spans="2:11" ht="16.5" customHeight="1" x14ac:dyDescent="0.3">
      <c r="C77" s="1"/>
      <c r="D77" s="2"/>
      <c r="E77" s="3"/>
      <c r="F77" s="2"/>
      <c r="G77" s="3"/>
      <c r="H77" s="2"/>
      <c r="I77" s="3"/>
      <c r="J77" s="3"/>
      <c r="K77" s="3"/>
    </row>
    <row r="78" spans="2:11" s="9" customFormat="1" ht="18.600000000000001" thickBot="1" x14ac:dyDescent="0.35">
      <c r="B78" s="49" t="s">
        <v>57</v>
      </c>
      <c r="C78" s="9" t="s">
        <v>55</v>
      </c>
    </row>
    <row r="79" spans="2:11" ht="16.5" customHeight="1" thickBot="1" x14ac:dyDescent="0.35">
      <c r="C79" s="10" t="s">
        <v>3</v>
      </c>
      <c r="D79" s="11" t="s">
        <v>21</v>
      </c>
      <c r="E79" s="12"/>
      <c r="F79" s="13" t="s">
        <v>22</v>
      </c>
      <c r="G79" s="12"/>
      <c r="H79" s="13" t="s">
        <v>23</v>
      </c>
      <c r="I79" s="12"/>
      <c r="J79" s="13"/>
      <c r="K79" s="12"/>
    </row>
    <row r="80" spans="2:11" ht="16.5" customHeight="1" thickBot="1" x14ac:dyDescent="0.35">
      <c r="C80" s="47" t="s">
        <v>7</v>
      </c>
      <c r="D80" s="35">
        <v>0.2</v>
      </c>
      <c r="E80" s="13" t="s">
        <v>38</v>
      </c>
      <c r="F80" s="35">
        <v>0.5</v>
      </c>
      <c r="G80" s="13" t="s">
        <v>39</v>
      </c>
      <c r="H80" s="35">
        <v>0.3</v>
      </c>
      <c r="I80" s="13" t="s">
        <v>40</v>
      </c>
      <c r="J80" s="13"/>
      <c r="K80" s="13" t="s">
        <v>41</v>
      </c>
    </row>
    <row r="81" spans="2:11" ht="16.5" customHeight="1" thickBot="1" x14ac:dyDescent="0.35">
      <c r="C81" s="10" t="s">
        <v>4</v>
      </c>
      <c r="D81" s="11"/>
      <c r="E81" s="12"/>
      <c r="F81" s="13"/>
      <c r="G81" s="12"/>
      <c r="H81" s="13"/>
      <c r="I81" s="39"/>
      <c r="J81" s="23"/>
      <c r="K81" s="23"/>
    </row>
    <row r="82" spans="2:11" ht="16.5" customHeight="1" thickBot="1" x14ac:dyDescent="0.35">
      <c r="C82" s="12" t="s">
        <v>27</v>
      </c>
      <c r="D82" s="36">
        <f>D$24</f>
        <v>5000</v>
      </c>
      <c r="E82" s="36">
        <f>D82*D$80</f>
        <v>1000</v>
      </c>
      <c r="F82" s="36">
        <f>F$24</f>
        <v>10000</v>
      </c>
      <c r="G82" s="36">
        <f>F82*F$80</f>
        <v>5000</v>
      </c>
      <c r="H82" s="36">
        <f>H$24</f>
        <v>10000</v>
      </c>
      <c r="I82" s="36">
        <f>H82*H$80</f>
        <v>3000</v>
      </c>
      <c r="J82" s="23"/>
      <c r="K82" s="36">
        <f>D82*D$80+F82*F$80+H82*H$80</f>
        <v>9000</v>
      </c>
    </row>
    <row r="83" spans="2:11" ht="16.5" customHeight="1" thickBot="1" x14ac:dyDescent="0.35">
      <c r="C83" s="12" t="s">
        <v>28</v>
      </c>
      <c r="D83" s="36">
        <f>D$25</f>
        <v>15000</v>
      </c>
      <c r="E83" s="36">
        <f>D83*D$80</f>
        <v>3000</v>
      </c>
      <c r="F83" s="36">
        <f>F$25</f>
        <v>75000</v>
      </c>
      <c r="G83" s="36">
        <f>F83*F$80</f>
        <v>37500</v>
      </c>
      <c r="H83" s="36">
        <f>H$25</f>
        <v>75000</v>
      </c>
      <c r="I83" s="36">
        <f>H83*H$80</f>
        <v>22500</v>
      </c>
      <c r="J83" s="23"/>
      <c r="K83" s="36">
        <f>D83*D$80+F83*F$80+H83*H$80</f>
        <v>63000</v>
      </c>
    </row>
    <row r="84" spans="2:11" ht="16.5" customHeight="1" thickBot="1" x14ac:dyDescent="0.35">
      <c r="C84" s="12" t="s">
        <v>29</v>
      </c>
      <c r="D84" s="36">
        <f>D$26</f>
        <v>10000</v>
      </c>
      <c r="E84" s="36">
        <f>D84*D$80</f>
        <v>2000</v>
      </c>
      <c r="F84" s="36">
        <f>F$26</f>
        <v>75000</v>
      </c>
      <c r="G84" s="36">
        <f>F84*F$80</f>
        <v>37500</v>
      </c>
      <c r="H84" s="36">
        <f>H$26</f>
        <v>90000</v>
      </c>
      <c r="I84" s="36">
        <f>H84*H$80</f>
        <v>27000</v>
      </c>
      <c r="J84" s="23"/>
      <c r="K84" s="43">
        <f>D84*D$80+F84*F$80+H84*H$80</f>
        <v>66500</v>
      </c>
    </row>
    <row r="85" spans="2:11" ht="16.5" customHeight="1" x14ac:dyDescent="0.3">
      <c r="C85" s="1"/>
      <c r="D85" s="7"/>
      <c r="E85" s="8"/>
      <c r="F85" s="7"/>
      <c r="G85" s="8"/>
      <c r="H85" s="7"/>
      <c r="I85" s="8"/>
      <c r="J85" s="8"/>
      <c r="K85" s="8"/>
    </row>
    <row r="86" spans="2:11" ht="16.5" customHeight="1" x14ac:dyDescent="0.3">
      <c r="C86" s="1"/>
      <c r="D86" s="2"/>
      <c r="E86" s="3"/>
      <c r="F86" s="2"/>
      <c r="G86" s="3"/>
      <c r="H86" s="2"/>
      <c r="I86" s="3"/>
      <c r="J86" s="3"/>
      <c r="K86" s="3"/>
    </row>
    <row r="87" spans="2:11" s="9" customFormat="1" ht="18.600000000000001" thickBot="1" x14ac:dyDescent="0.35">
      <c r="B87" s="49" t="s">
        <v>59</v>
      </c>
      <c r="C87" s="9" t="s">
        <v>58</v>
      </c>
    </row>
    <row r="88" spans="2:11" ht="16.5" customHeight="1" thickBot="1" x14ac:dyDescent="0.35">
      <c r="C88" s="10" t="s">
        <v>3</v>
      </c>
      <c r="D88" s="11" t="s">
        <v>21</v>
      </c>
      <c r="E88" s="12"/>
      <c r="F88" s="13" t="s">
        <v>22</v>
      </c>
      <c r="G88" s="12"/>
      <c r="H88" s="13" t="s">
        <v>23</v>
      </c>
      <c r="I88" s="13"/>
      <c r="J88" s="12"/>
      <c r="K88" s="12"/>
    </row>
    <row r="89" spans="2:11" ht="16.5" customHeight="1" thickBot="1" x14ac:dyDescent="0.35">
      <c r="C89" s="47" t="s">
        <v>7</v>
      </c>
      <c r="D89" s="35">
        <v>0.2</v>
      </c>
      <c r="E89" s="12"/>
      <c r="F89" s="35">
        <v>0.5</v>
      </c>
      <c r="G89" s="12"/>
      <c r="H89" s="35">
        <v>0.3</v>
      </c>
      <c r="I89" s="12"/>
      <c r="J89" s="13" t="s">
        <v>5</v>
      </c>
      <c r="K89" s="13" t="s">
        <v>6</v>
      </c>
    </row>
    <row r="90" spans="2:11" ht="16.5" customHeight="1" thickBot="1" x14ac:dyDescent="0.35">
      <c r="C90" s="10" t="s">
        <v>4</v>
      </c>
      <c r="D90" s="11"/>
      <c r="E90" s="12"/>
      <c r="F90" s="13"/>
      <c r="G90" s="12"/>
      <c r="H90" s="13"/>
      <c r="I90" s="12"/>
      <c r="J90" s="13"/>
      <c r="K90" s="13"/>
    </row>
    <row r="91" spans="2:11" ht="16.5" customHeight="1" thickBot="1" x14ac:dyDescent="0.35">
      <c r="C91" s="12" t="s">
        <v>27</v>
      </c>
      <c r="D91" s="36">
        <f>D$24</f>
        <v>5000</v>
      </c>
      <c r="E91" s="46"/>
      <c r="F91" s="36">
        <f>F$24</f>
        <v>10000</v>
      </c>
      <c r="G91" s="46"/>
      <c r="H91" s="36">
        <f>H$24</f>
        <v>10000</v>
      </c>
      <c r="I91" s="46"/>
      <c r="J91" s="36">
        <f>D91*D$80+F91*F$80+H91*H$80</f>
        <v>9000</v>
      </c>
      <c r="K91" s="24">
        <f>SQRT(D$89*(D91-$J91)^2+F$89*(F91-$J91)^2+H$89*(H91-$J91)^2)</f>
        <v>2000</v>
      </c>
    </row>
    <row r="92" spans="2:11" ht="16.5" customHeight="1" thickBot="1" x14ac:dyDescent="0.35">
      <c r="C92" s="12" t="s">
        <v>28</v>
      </c>
      <c r="D92" s="36">
        <f>D$25</f>
        <v>15000</v>
      </c>
      <c r="E92" s="46"/>
      <c r="F92" s="36">
        <f>F$25</f>
        <v>75000</v>
      </c>
      <c r="G92" s="46"/>
      <c r="H92" s="36">
        <f>H$25</f>
        <v>75000</v>
      </c>
      <c r="I92" s="46"/>
      <c r="J92" s="36">
        <f>D92*D$80+F92*F$80+H92*H$80</f>
        <v>63000</v>
      </c>
      <c r="K92" s="24">
        <f>SQRT(D$89*(D92-$J92)^2+F$89*(F92-$J92)^2+H$89*(H92-$J92)^2)</f>
        <v>24000</v>
      </c>
    </row>
    <row r="93" spans="2:11" ht="16.5" customHeight="1" thickBot="1" x14ac:dyDescent="0.35">
      <c r="C93" s="12" t="s">
        <v>29</v>
      </c>
      <c r="D93" s="36">
        <f>D$26</f>
        <v>10000</v>
      </c>
      <c r="E93" s="46"/>
      <c r="F93" s="36">
        <f>F$26</f>
        <v>75000</v>
      </c>
      <c r="G93" s="46"/>
      <c r="H93" s="36">
        <f>H$26</f>
        <v>90000</v>
      </c>
      <c r="I93" s="46"/>
      <c r="J93" s="43">
        <f>D93*D$80+F93*F$80+H93*H$80</f>
        <v>66500</v>
      </c>
      <c r="K93" s="24">
        <f>SQRT(D$89*(D93-$J93)^2+F$89*(F93-$J93)^2+H$89*(H93-$J93)^2)</f>
        <v>28987.066081271489</v>
      </c>
    </row>
  </sheetData>
  <phoneticPr fontId="0" type="noConversion"/>
  <printOptions horizontalCentered="1"/>
  <pageMargins left="0.59055118110236227" right="0.59055118110236227" top="1.3385826771653544" bottom="0.9055118110236221" header="0.19685039370078741" footer="0.39370078740157483"/>
  <pageSetup paperSize="9" scale="71" firstPageNumber="62" fitToHeight="2" orientation="portrait" r:id="rId1"/>
  <headerFooter alignWithMargins="0">
    <oddFooter>&amp;L&amp;6Copyright © 2007 Vahs, D./Schäfer-Kunz, J.: Einführung in die Betriebswirtschaftslehre, 5. Auflage, 2007&amp;R&amp;10 2 Entscheidungstheorie     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Kapitel 2 Fallbeispiel</vt:lpstr>
      <vt:lpstr>'Kapitel 2 Fallbeispiel'!Druckbereich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Kalkulationstabellen</dc:subject>
  <dc:creator>Prof. Dr. Jan Schäfer-Kunz</dc:creator>
  <cp:keywords>Copyright © 2007 Schäffer-Poeschel Verlag für Wirtschaft · Steuern · Recht GmbH</cp:keywords>
  <cp:lastModifiedBy>Prof. Dr. Jan Schäfer-Kunz</cp:lastModifiedBy>
  <cp:lastPrinted>2007-08-22T17:28:25Z</cp:lastPrinted>
  <dcterms:created xsi:type="dcterms:W3CDTF">2002-07-15T10:18:59Z</dcterms:created>
  <dcterms:modified xsi:type="dcterms:W3CDTF">2020-06-30T15:56:07Z</dcterms:modified>
</cp:coreProperties>
</file>